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10" windowHeight="11730" activeTab="0"/>
  </bookViews>
  <sheets>
    <sheet name="1학년현장체험학습비" sheetId="1" r:id="rId1"/>
    <sheet name="2학년현장체험학습비" sheetId="2" r:id="rId2"/>
    <sheet name="3학년현장체험학습비" sheetId="3" r:id="rId3"/>
    <sheet name="4학년현장체험학습비-해당없음" sheetId="4" r:id="rId4"/>
    <sheet name="5학년현장체험학습비" sheetId="5" r:id="rId5"/>
    <sheet name="6학년현장체험학습비" sheetId="6" r:id="rId6"/>
  </sheets>
  <definedNames>
    <definedName name="_xlnm.Print_Area" localSheetId="0">'1학년현장체험학습비'!$A$1:$M$20</definedName>
  </definedNames>
  <calcPr fullCalcOnLoad="1"/>
</workbook>
</file>

<file path=xl/sharedStrings.xml><?xml version="1.0" encoding="utf-8"?>
<sst xmlns="http://schemas.openxmlformats.org/spreadsheetml/2006/main" count="314" uniqueCount="92">
  <si>
    <t>45인승 6대×300,000원
(교사차량비 10,000원*15명=150,000원제외)</t>
  </si>
  <si>
    <t>2019년 10월 22일 (1반,2반), 23일(3반,4반), 24일(5반,6반)</t>
  </si>
  <si>
    <t>45인승 7대×340,000원
(교사차량비 11,790원*15명=176,850원제외)</t>
  </si>
  <si>
    <t xml:space="preserve">계약금액 : 2,100,000원
(350,000원×6대)
</t>
  </si>
  <si>
    <t xml:space="preserve">계약금액 : 2,520,000원
(360,000원×7대)
</t>
  </si>
  <si>
    <t xml:space="preserve">계약금액 : 2,170,000원
(310,000원*7대)
</t>
  </si>
  <si>
    <t>2019.9.2~2019.9.3.
2019.9.5.
(3일)</t>
  </si>
  <si>
    <t xml:space="preserve">계약금액 : 1,800,000원
(300,000원×6대)
</t>
  </si>
  <si>
    <t>2019.10.15.2019.10.17
2019.10.23.</t>
  </si>
  <si>
    <t>2019.9.26(4반~6반),2019.9.27.(1반~3반)</t>
  </si>
  <si>
    <t>2019학년도 1학년 현장학습비 수입.집행내역 및 계약현황</t>
  </si>
  <si>
    <t>16,000원*158명</t>
  </si>
  <si>
    <t>미참가자환불및불우이웃돕기성금</t>
  </si>
  <si>
    <t>24,000원*153명</t>
  </si>
  <si>
    <t>수납액</t>
  </si>
  <si>
    <t>인원</t>
  </si>
  <si>
    <t>해설사</t>
  </si>
  <si>
    <t>단가</t>
  </si>
  <si>
    <t>식사비</t>
  </si>
  <si>
    <t>체험비</t>
  </si>
  <si>
    <t>계</t>
  </si>
  <si>
    <t>구분</t>
  </si>
  <si>
    <t>차량</t>
  </si>
  <si>
    <t>비고</t>
  </si>
  <si>
    <t>금액</t>
  </si>
  <si>
    <t>징수결정액</t>
  </si>
  <si>
    <t>교육청 지원금</t>
  </si>
  <si>
    <t>입 장 료</t>
  </si>
  <si>
    <t>시흥용도수목원</t>
  </si>
  <si>
    <t xml:space="preserve">여행장소 : </t>
  </si>
  <si>
    <t>미참가자환불</t>
  </si>
  <si>
    <t>구  분</t>
  </si>
  <si>
    <t>국고지원금</t>
  </si>
  <si>
    <t>의왕승림식물원</t>
  </si>
  <si>
    <t>잔액처리내역</t>
  </si>
  <si>
    <t>대한여행사</t>
  </si>
  <si>
    <t>학부모부담수입</t>
  </si>
  <si>
    <t>계약금액</t>
  </si>
  <si>
    <t xml:space="preserve">여행기간 : </t>
  </si>
  <si>
    <t>체험활동비</t>
  </si>
  <si>
    <t>합  계</t>
  </si>
  <si>
    <t>계약방법</t>
  </si>
  <si>
    <t>미참가자 환불</t>
  </si>
  <si>
    <t>차 량 비</t>
  </si>
  <si>
    <t>3. 계약현황</t>
  </si>
  <si>
    <t>계(A)</t>
  </si>
  <si>
    <t>계약기간</t>
  </si>
  <si>
    <t>여행기간</t>
  </si>
  <si>
    <t>국립중앙박물관</t>
  </si>
  <si>
    <t>미수납액</t>
  </si>
  <si>
    <t>여행장소</t>
  </si>
  <si>
    <t>★ 여행장소</t>
  </si>
  <si>
    <t>집행액(B)</t>
  </si>
  <si>
    <t>예 비 비</t>
  </si>
  <si>
    <t>★ 여행기간</t>
  </si>
  <si>
    <t>에버랜드</t>
  </si>
  <si>
    <t>지원및감면</t>
  </si>
  <si>
    <t>일반대상자</t>
  </si>
  <si>
    <t>엘티관광</t>
  </si>
  <si>
    <t>집행내역</t>
  </si>
  <si>
    <t>세부집행내역</t>
  </si>
  <si>
    <t>한국민속촌</t>
  </si>
  <si>
    <t>불우이웃돕기</t>
  </si>
  <si>
    <t>비  고</t>
  </si>
  <si>
    <t>2. 집행내역</t>
  </si>
  <si>
    <t>업 체 명</t>
  </si>
  <si>
    <t>볼참자환불</t>
  </si>
  <si>
    <t>45인승 6대×380,000원
(교사차량비 12,290원*13명= 159,770원제외)</t>
  </si>
  <si>
    <t>45인승 7대×360,000원
(교사차량비 13,200원*15명= 198,000원제외)</t>
  </si>
  <si>
    <t>2019.11.6(1반,2반,4반), 7일(3반,5반), 8일(6반,7반)</t>
  </si>
  <si>
    <t>2019.9.2(4반,6반~7반), 3일(1반,5반), 5일(2반~3반)</t>
  </si>
  <si>
    <t>2019학년도 3학년 현장학습 집행내역 및 계약현황</t>
  </si>
  <si>
    <t xml:space="preserve">계약금액 : 2,380,000원
(340,000원×7대)
</t>
  </si>
  <si>
    <t>2019.9.26.~2019.9.27.
(2일)</t>
  </si>
  <si>
    <t>2019학년도 6학년 현장학습 집행내역 및 계약현황</t>
  </si>
  <si>
    <t>2018학년도 4학년 현장학습 집행내역 및 계약현황</t>
  </si>
  <si>
    <t>2019학년도 5학년 현장학습 집행내역 및 계약현황</t>
  </si>
  <si>
    <t>2019학년도 2학년 현장학습 집행내역 및 계약현황</t>
  </si>
  <si>
    <t>18,000원*178명</t>
  </si>
  <si>
    <t>60,000원*명</t>
  </si>
  <si>
    <t>45인승 7대×310,000원=
(교사차량비 197,790원제외)</t>
  </si>
  <si>
    <t>2019년 10월 15일(1반~2반), 2019년 10월 17일(3반~5반),2019년 10월 23일(6반~7반)</t>
  </si>
  <si>
    <t>입장료 및
체험비</t>
  </si>
  <si>
    <t>소액수의전자견적</t>
  </si>
  <si>
    <t>집행잔액 및 처리내역</t>
  </si>
  <si>
    <t>불우이웃돕기성금</t>
  </si>
  <si>
    <t>17,00원*192명</t>
  </si>
  <si>
    <t>1. 수    입</t>
  </si>
  <si>
    <t>집행잔액(A-B)</t>
  </si>
  <si>
    <t>입 장 료및
체험비</t>
  </si>
  <si>
    <t xml:space="preserve">
2019.10.22~2019.10.24
(3일)</t>
  </si>
  <si>
    <t>2019.11.6~2019.11.8
(3일)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</si>
</sst>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sz val="10"/>
      <color indexed="8"/>
      <name val="돋움"/>
      <family val="0"/>
    </font>
    <font>
      <sz val="9"/>
      <color indexed="8"/>
      <name val="돋움"/>
      <family val="0"/>
    </font>
    <font>
      <b/>
      <sz val="20"/>
      <color indexed="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1" xfId="48" applyBorder="1" applyAlignment="1">
      <alignment vertical="center"/>
    </xf>
    <xf numFmtId="41" fontId="0" fillId="0" borderId="11" xfId="48" applyBorder="1" applyAlignment="1">
      <alignment vertical="center" shrinkToFit="1"/>
    </xf>
    <xf numFmtId="41" fontId="0" fillId="0" borderId="10" xfId="48" applyBorder="1" applyAlignment="1">
      <alignment vertical="center" shrinkToFit="1"/>
    </xf>
    <xf numFmtId="41" fontId="0" fillId="0" borderId="10" xfId="0" applyNumberFormat="1" applyBorder="1" applyAlignment="1">
      <alignment vertical="center"/>
    </xf>
    <xf numFmtId="41" fontId="0" fillId="0" borderId="10" xfId="48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1" fontId="0" fillId="0" borderId="10" xfId="0" applyNumberFormat="1" applyFill="1" applyBorder="1" applyAlignment="1">
      <alignment vertical="center"/>
    </xf>
    <xf numFmtId="41" fontId="0" fillId="0" borderId="10" xfId="48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 vertical="top"/>
    </xf>
    <xf numFmtId="0" fontId="0" fillId="2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1" fontId="0" fillId="4" borderId="10" xfId="0" applyNumberFormat="1" applyFill="1" applyBorder="1" applyAlignment="1">
      <alignment vertical="center"/>
    </xf>
    <xf numFmtId="41" fontId="0" fillId="4" borderId="10" xfId="48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6" fillId="22" borderId="0" xfId="44" applyAlignment="1">
      <alignment vertical="center"/>
    </xf>
    <xf numFmtId="0" fontId="6" fillId="22" borderId="10" xfId="44" applyBorder="1" applyAlignment="1">
      <alignment horizontal="center" vertical="center"/>
    </xf>
    <xf numFmtId="0" fontId="6" fillId="22" borderId="0" xfId="44" applyAlignment="1">
      <alignment horizontal="center" vertical="center"/>
    </xf>
    <xf numFmtId="41" fontId="6" fillId="22" borderId="10" xfId="44" applyNumberFormat="1" applyBorder="1" applyAlignment="1">
      <alignment vertical="center"/>
    </xf>
    <xf numFmtId="0" fontId="6" fillId="22" borderId="10" xfId="44" applyBorder="1" applyAlignment="1">
      <alignment vertical="center"/>
    </xf>
    <xf numFmtId="0" fontId="6" fillId="22" borderId="10" xfId="44" applyBorder="1" applyAlignment="1">
      <alignment horizontal="center" vertical="center"/>
    </xf>
    <xf numFmtId="0" fontId="6" fillId="22" borderId="10" xfId="44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6" fillId="22" borderId="10" xfId="44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1" fontId="0" fillId="4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1" fontId="0" fillId="0" borderId="10" xfId="0" applyNumberFormat="1" applyFont="1" applyFill="1" applyBorder="1" applyAlignment="1" applyProtection="1">
      <alignment vertical="center"/>
      <protection/>
    </xf>
    <xf numFmtId="41" fontId="0" fillId="0" borderId="10" xfId="48" applyNumberFormat="1" applyBorder="1" applyAlignment="1">
      <alignment vertical="center"/>
    </xf>
    <xf numFmtId="41" fontId="1" fillId="22" borderId="10" xfId="44" applyNumberFormat="1" applyFont="1" applyBorder="1" applyAlignment="1">
      <alignment vertical="center"/>
    </xf>
    <xf numFmtId="0" fontId="1" fillId="22" borderId="10" xfId="44" applyFont="1" applyBorder="1" applyAlignment="1">
      <alignment horizontal="center" vertical="center"/>
    </xf>
    <xf numFmtId="41" fontId="1" fillId="22" borderId="13" xfId="44" applyNumberFormat="1" applyFont="1" applyBorder="1" applyAlignment="1">
      <alignment horizontal="center" vertical="center"/>
    </xf>
    <xf numFmtId="41" fontId="1" fillId="22" borderId="14" xfId="44" applyNumberFormat="1" applyFont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6" fillId="22" borderId="10" xfId="44" applyBorder="1" applyAlignment="1">
      <alignment horizontal="center" vertical="center"/>
    </xf>
    <xf numFmtId="0" fontId="6" fillId="21" borderId="2" xfId="42" applyFont="1" applyBorder="1" applyAlignment="1">
      <alignment horizontal="center" vertical="center"/>
    </xf>
    <xf numFmtId="0" fontId="6" fillId="22" borderId="13" xfId="44" applyBorder="1" applyAlignment="1">
      <alignment horizontal="center" vertical="center"/>
    </xf>
    <xf numFmtId="0" fontId="6" fillId="22" borderId="14" xfId="44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6" fillId="22" borderId="10" xfId="44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/>
    </xf>
    <xf numFmtId="0" fontId="0" fillId="24" borderId="13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41" fontId="0" fillId="4" borderId="13" xfId="0" applyNumberFormat="1" applyFill="1" applyBorder="1" applyAlignment="1">
      <alignment horizontal="center" vertical="center"/>
    </xf>
    <xf numFmtId="41" fontId="0" fillId="4" borderId="1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6" fillId="21" borderId="10" xfId="42" applyFont="1" applyBorder="1" applyAlignment="1">
      <alignment horizontal="center" vertical="center"/>
    </xf>
    <xf numFmtId="41" fontId="0" fillId="0" borderId="13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6" fillId="22" borderId="13" xfId="44" applyNumberFormat="1" applyBorder="1" applyAlignment="1">
      <alignment horizontal="center" vertical="center"/>
    </xf>
    <xf numFmtId="41" fontId="6" fillId="22" borderId="14" xfId="44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1" fontId="0" fillId="0" borderId="13" xfId="48" applyFont="1" applyBorder="1" applyAlignment="1">
      <alignment horizontal="right" vertical="center"/>
    </xf>
    <xf numFmtId="41" fontId="0" fillId="0" borderId="14" xfId="48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defaultGridColor="0" colorId="22" workbookViewId="0" topLeftCell="A1">
      <selection activeCell="K17" sqref="K17"/>
    </sheetView>
  </sheetViews>
  <sheetFormatPr defaultColWidth="8.88671875" defaultRowHeight="30" customHeight="1"/>
  <cols>
    <col min="1" max="6" width="12.77734375" style="0" customWidth="1"/>
    <col min="7" max="7" width="14.3359375" style="0" customWidth="1"/>
    <col min="8" max="13" width="12.77734375" style="0" customWidth="1"/>
    <col min="14" max="14" width="10.77734375" style="0" customWidth="1"/>
  </cols>
  <sheetData>
    <row r="1" spans="1:14" s="1" customFormat="1" ht="30" customHeight="1">
      <c r="A1" s="59" t="s">
        <v>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5" customHeight="1"/>
    <row r="3" spans="1:2" ht="15" customHeight="1">
      <c r="A3" s="2" t="s">
        <v>54</v>
      </c>
      <c r="B3" s="3" t="s">
        <v>81</v>
      </c>
    </row>
    <row r="4" spans="1:2" ht="15" customHeight="1">
      <c r="A4" s="2" t="s">
        <v>51</v>
      </c>
      <c r="B4" s="19" t="s">
        <v>33</v>
      </c>
    </row>
    <row r="5" ht="15" customHeight="1"/>
    <row r="6" ht="15" customHeight="1">
      <c r="A6" s="3" t="s">
        <v>87</v>
      </c>
    </row>
    <row r="7" spans="1:13" s="4" customFormat="1" ht="15" customHeight="1">
      <c r="A7" s="78" t="s">
        <v>21</v>
      </c>
      <c r="B7" s="78" t="s">
        <v>25</v>
      </c>
      <c r="C7" s="78"/>
      <c r="D7" s="78"/>
      <c r="E7" s="78"/>
      <c r="F7" s="78"/>
      <c r="G7" s="78"/>
      <c r="H7" s="78"/>
      <c r="I7" s="78" t="s">
        <v>14</v>
      </c>
      <c r="J7" s="78"/>
      <c r="K7" s="78"/>
      <c r="L7" s="78" t="s">
        <v>49</v>
      </c>
      <c r="M7" s="78" t="s">
        <v>63</v>
      </c>
    </row>
    <row r="8" spans="1:13" s="4" customFormat="1" ht="15" customHeight="1">
      <c r="A8" s="78"/>
      <c r="B8" s="78" t="s">
        <v>36</v>
      </c>
      <c r="C8" s="78"/>
      <c r="D8" s="78"/>
      <c r="E8" s="78" t="s">
        <v>26</v>
      </c>
      <c r="F8" s="78"/>
      <c r="G8" s="78"/>
      <c r="H8" s="78" t="s">
        <v>20</v>
      </c>
      <c r="I8" s="78" t="s">
        <v>36</v>
      </c>
      <c r="J8" s="78" t="s">
        <v>26</v>
      </c>
      <c r="K8" s="78" t="s">
        <v>45</v>
      </c>
      <c r="L8" s="78"/>
      <c r="M8" s="78"/>
    </row>
    <row r="9" spans="1:13" s="4" customFormat="1" ht="15" customHeight="1">
      <c r="A9" s="78"/>
      <c r="B9" s="20" t="s">
        <v>15</v>
      </c>
      <c r="C9" s="20" t="s">
        <v>17</v>
      </c>
      <c r="D9" s="20" t="s">
        <v>24</v>
      </c>
      <c r="E9" s="20" t="s">
        <v>15</v>
      </c>
      <c r="F9" s="20" t="s">
        <v>17</v>
      </c>
      <c r="G9" s="20" t="s">
        <v>24</v>
      </c>
      <c r="H9" s="78"/>
      <c r="I9" s="78"/>
      <c r="J9" s="78"/>
      <c r="K9" s="78"/>
      <c r="L9" s="78"/>
      <c r="M9" s="78"/>
    </row>
    <row r="10" spans="1:13" ht="30" customHeight="1">
      <c r="A10" s="5" t="s">
        <v>56</v>
      </c>
      <c r="B10" s="6">
        <v>0</v>
      </c>
      <c r="C10" s="6">
        <v>27440</v>
      </c>
      <c r="D10" s="7">
        <f>B10*C10</f>
        <v>0</v>
      </c>
      <c r="E10" s="8"/>
      <c r="F10" s="8"/>
      <c r="G10" s="8">
        <f>E10*F10</f>
        <v>0</v>
      </c>
      <c r="H10" s="9"/>
      <c r="I10" s="10">
        <v>0</v>
      </c>
      <c r="J10" s="10"/>
      <c r="K10" s="9">
        <f>SUM(I10:J10)</f>
        <v>0</v>
      </c>
      <c r="L10" s="9">
        <v>0</v>
      </c>
      <c r="M10" s="11"/>
    </row>
    <row r="11" spans="1:13" ht="30" customHeight="1">
      <c r="A11" s="5" t="s">
        <v>57</v>
      </c>
      <c r="B11" s="10">
        <v>194</v>
      </c>
      <c r="C11" s="10">
        <v>27440</v>
      </c>
      <c r="D11" s="8">
        <f>B11*C11</f>
        <v>5323360</v>
      </c>
      <c r="E11" s="10"/>
      <c r="F11" s="8"/>
      <c r="G11" s="11"/>
      <c r="H11" s="11"/>
      <c r="I11" s="9">
        <v>5323360</v>
      </c>
      <c r="J11" s="11">
        <v>0</v>
      </c>
      <c r="K11" s="9">
        <f>I11+J11</f>
        <v>5323360</v>
      </c>
      <c r="L11" s="11"/>
      <c r="M11" s="11"/>
    </row>
    <row r="12" spans="1:13" s="4" customFormat="1" ht="30" customHeight="1">
      <c r="A12" s="21" t="s">
        <v>40</v>
      </c>
      <c r="B12" s="22">
        <f>SUM(B10:B11)</f>
        <v>194</v>
      </c>
      <c r="C12" s="22"/>
      <c r="D12" s="22">
        <f>SUM(D10:D11)</f>
        <v>5323360</v>
      </c>
      <c r="E12" s="23"/>
      <c r="F12" s="23"/>
      <c r="G12" s="23">
        <f>SUM(G10:G11)</f>
        <v>0</v>
      </c>
      <c r="H12" s="22">
        <f>SUM(H10:H11)</f>
        <v>0</v>
      </c>
      <c r="I12" s="22">
        <f>SUM(I10:I11)</f>
        <v>5323360</v>
      </c>
      <c r="J12" s="22">
        <f>SUM(J10:J11)</f>
        <v>0</v>
      </c>
      <c r="K12" s="36">
        <f>SUM(K10:K11)</f>
        <v>5323360</v>
      </c>
      <c r="L12" s="22">
        <f>SUM(L10:L11)</f>
        <v>0</v>
      </c>
      <c r="M12" s="24"/>
    </row>
    <row r="13" ht="15" customHeight="1">
      <c r="B13" s="3"/>
    </row>
    <row r="14" ht="15" customHeight="1">
      <c r="A14" s="3" t="s">
        <v>64</v>
      </c>
    </row>
    <row r="15" spans="1:8" s="1" customFormat="1" ht="15" customHeight="1">
      <c r="A15" s="78" t="s">
        <v>59</v>
      </c>
      <c r="B15" s="78"/>
      <c r="C15" s="78"/>
      <c r="D15" s="78"/>
      <c r="E15" s="70" t="s">
        <v>84</v>
      </c>
      <c r="F15" s="71"/>
      <c r="G15" s="72"/>
      <c r="H15" s="78" t="s">
        <v>23</v>
      </c>
    </row>
    <row r="16" spans="1:8" s="1" customFormat="1" ht="15" customHeight="1">
      <c r="A16" s="78" t="s">
        <v>60</v>
      </c>
      <c r="B16" s="78"/>
      <c r="C16" s="78"/>
      <c r="D16" s="20" t="s">
        <v>52</v>
      </c>
      <c r="E16" s="70" t="s">
        <v>88</v>
      </c>
      <c r="F16" s="72"/>
      <c r="G16" s="20" t="s">
        <v>34</v>
      </c>
      <c r="H16" s="78"/>
    </row>
    <row r="17" spans="1:8" ht="48.75" customHeight="1">
      <c r="A17" s="16" t="s">
        <v>43</v>
      </c>
      <c r="B17" s="76" t="s">
        <v>80</v>
      </c>
      <c r="C17" s="77"/>
      <c r="D17" s="10">
        <v>2023840</v>
      </c>
      <c r="E17" s="47">
        <v>1520</v>
      </c>
      <c r="F17" s="48"/>
      <c r="G17" s="41" t="s">
        <v>85</v>
      </c>
      <c r="H17" s="11"/>
    </row>
    <row r="18" spans="1:8" ht="59.25" customHeight="1">
      <c r="A18" s="35" t="s">
        <v>39</v>
      </c>
      <c r="B18" s="68" t="s">
        <v>86</v>
      </c>
      <c r="C18" s="69"/>
      <c r="D18" s="10">
        <v>3264000</v>
      </c>
      <c r="E18" s="75">
        <v>34000</v>
      </c>
      <c r="F18" s="52"/>
      <c r="G18" s="39" t="s">
        <v>42</v>
      </c>
      <c r="H18" s="40"/>
    </row>
    <row r="19" spans="1:8" s="4" customFormat="1" ht="30" customHeight="1">
      <c r="A19" s="79" t="s">
        <v>40</v>
      </c>
      <c r="B19" s="79"/>
      <c r="C19" s="79"/>
      <c r="D19" s="23">
        <f>SUM(D17:D18)</f>
        <v>5287840</v>
      </c>
      <c r="E19" s="73">
        <f>E17+E18</f>
        <v>35520</v>
      </c>
      <c r="F19" s="74"/>
      <c r="G19" s="80" t="s">
        <v>12</v>
      </c>
      <c r="H19" s="81"/>
    </row>
    <row r="20" ht="15" customHeight="1"/>
    <row r="21" ht="15" customHeight="1">
      <c r="A21" s="18" t="s">
        <v>44</v>
      </c>
    </row>
    <row r="22" spans="1:13" s="25" customFormat="1" ht="19.5" customHeight="1">
      <c r="A22" s="26" t="s">
        <v>31</v>
      </c>
      <c r="B22" s="55" t="s">
        <v>65</v>
      </c>
      <c r="C22" s="55"/>
      <c r="D22" s="55" t="s">
        <v>46</v>
      </c>
      <c r="E22" s="55"/>
      <c r="F22" s="61" t="s">
        <v>37</v>
      </c>
      <c r="G22" s="61"/>
      <c r="H22" s="61"/>
      <c r="I22" s="55" t="s">
        <v>41</v>
      </c>
      <c r="J22" s="55"/>
      <c r="K22" s="55" t="s">
        <v>63</v>
      </c>
      <c r="L22" s="55"/>
      <c r="M22" s="55"/>
    </row>
    <row r="23" spans="1:13" ht="45.75" customHeight="1">
      <c r="A23" s="5" t="s">
        <v>22</v>
      </c>
      <c r="B23" s="62" t="s">
        <v>58</v>
      </c>
      <c r="C23" s="63"/>
      <c r="D23" s="64" t="s">
        <v>8</v>
      </c>
      <c r="E23" s="65"/>
      <c r="F23" s="66" t="s">
        <v>5</v>
      </c>
      <c r="G23" s="66"/>
      <c r="H23" s="66"/>
      <c r="I23" s="67" t="s">
        <v>83</v>
      </c>
      <c r="J23" s="67"/>
      <c r="K23" s="60"/>
      <c r="L23" s="60"/>
      <c r="M23" s="60"/>
    </row>
  </sheetData>
  <mergeCells count="34">
    <mergeCell ref="K23:M23"/>
    <mergeCell ref="B22:C22"/>
    <mergeCell ref="D22:E22"/>
    <mergeCell ref="F22:H22"/>
    <mergeCell ref="I22:J22"/>
    <mergeCell ref="K22:M22"/>
    <mergeCell ref="B23:C23"/>
    <mergeCell ref="D23:E23"/>
    <mergeCell ref="F23:H23"/>
    <mergeCell ref="I23:J23"/>
    <mergeCell ref="B18:C18"/>
    <mergeCell ref="E15:G15"/>
    <mergeCell ref="E19:F19"/>
    <mergeCell ref="E18:F18"/>
    <mergeCell ref="E17:F17"/>
    <mergeCell ref="E16:F16"/>
    <mergeCell ref="B17:C17"/>
    <mergeCell ref="I8:I9"/>
    <mergeCell ref="A19:C19"/>
    <mergeCell ref="A16:C16"/>
    <mergeCell ref="A15:D15"/>
    <mergeCell ref="H15:H16"/>
    <mergeCell ref="H8:H9"/>
    <mergeCell ref="G19:H19"/>
    <mergeCell ref="L7:L9"/>
    <mergeCell ref="M7:M9"/>
    <mergeCell ref="A1:N1"/>
    <mergeCell ref="A7:A9"/>
    <mergeCell ref="B8:D8"/>
    <mergeCell ref="E8:G8"/>
    <mergeCell ref="B7:H7"/>
    <mergeCell ref="I7:K7"/>
    <mergeCell ref="K8:K9"/>
    <mergeCell ref="J8:J9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defaultGridColor="0" zoomScaleSheetLayoutView="75" colorId="22" workbookViewId="0" topLeftCell="A1">
      <selection activeCell="E25" sqref="E25"/>
    </sheetView>
  </sheetViews>
  <sheetFormatPr defaultColWidth="8.88671875" defaultRowHeight="13.5"/>
  <cols>
    <col min="1" max="1" width="10.6640625" style="0" customWidth="1"/>
    <col min="2" max="2" width="11.10546875" style="0" customWidth="1"/>
    <col min="3" max="3" width="8.77734375" style="0" customWidth="1"/>
    <col min="4" max="8" width="11.10546875" style="0" customWidth="1"/>
    <col min="9" max="9" width="12.88671875" style="0" customWidth="1"/>
    <col min="10" max="13" width="11.10546875" style="0" customWidth="1"/>
  </cols>
  <sheetData>
    <row r="1" spans="1:14" s="1" customFormat="1" ht="30" customHeight="1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5" customHeight="1"/>
    <row r="3" spans="1:2" ht="15" customHeight="1">
      <c r="A3" s="2" t="s">
        <v>47</v>
      </c>
      <c r="B3" s="3" t="s">
        <v>1</v>
      </c>
    </row>
    <row r="4" spans="1:2" ht="15" customHeight="1">
      <c r="A4" s="2" t="s">
        <v>50</v>
      </c>
      <c r="B4" s="3" t="s">
        <v>28</v>
      </c>
    </row>
    <row r="5" ht="7.5" customHeight="1"/>
    <row r="6" ht="15" customHeight="1">
      <c r="A6" s="3" t="s">
        <v>87</v>
      </c>
    </row>
    <row r="7" spans="1:13" s="25" customFormat="1" ht="15" customHeight="1">
      <c r="A7" s="55" t="s">
        <v>21</v>
      </c>
      <c r="B7" s="55" t="s">
        <v>25</v>
      </c>
      <c r="C7" s="55"/>
      <c r="D7" s="55"/>
      <c r="E7" s="55"/>
      <c r="F7" s="55"/>
      <c r="G7" s="55"/>
      <c r="H7" s="55"/>
      <c r="I7" s="55" t="s">
        <v>14</v>
      </c>
      <c r="J7" s="55"/>
      <c r="K7" s="55"/>
      <c r="L7" s="55" t="s">
        <v>49</v>
      </c>
      <c r="M7" s="55" t="s">
        <v>63</v>
      </c>
    </row>
    <row r="8" spans="1:13" s="25" customFormat="1" ht="15" customHeight="1">
      <c r="A8" s="55"/>
      <c r="B8" s="55" t="s">
        <v>36</v>
      </c>
      <c r="C8" s="55"/>
      <c r="D8" s="55"/>
      <c r="E8" s="55" t="s">
        <v>32</v>
      </c>
      <c r="F8" s="55"/>
      <c r="G8" s="55"/>
      <c r="H8" s="55" t="s">
        <v>20</v>
      </c>
      <c r="I8" s="55" t="s">
        <v>36</v>
      </c>
      <c r="J8" s="55" t="s">
        <v>32</v>
      </c>
      <c r="K8" s="55" t="s">
        <v>45</v>
      </c>
      <c r="L8" s="55"/>
      <c r="M8" s="55"/>
    </row>
    <row r="9" spans="1:13" s="25" customFormat="1" ht="15" customHeight="1">
      <c r="A9" s="55"/>
      <c r="B9" s="26" t="s">
        <v>15</v>
      </c>
      <c r="C9" s="26" t="s">
        <v>17</v>
      </c>
      <c r="D9" s="26" t="s">
        <v>24</v>
      </c>
      <c r="E9" s="26" t="s">
        <v>15</v>
      </c>
      <c r="F9" s="26" t="s">
        <v>17</v>
      </c>
      <c r="G9" s="26" t="s">
        <v>24</v>
      </c>
      <c r="H9" s="55"/>
      <c r="I9" s="55"/>
      <c r="J9" s="55"/>
      <c r="K9" s="55"/>
      <c r="L9" s="55"/>
      <c r="M9" s="55"/>
    </row>
    <row r="10" spans="1:13" ht="24" customHeight="1">
      <c r="A10" s="5" t="s">
        <v>56</v>
      </c>
      <c r="B10" s="6">
        <v>6</v>
      </c>
      <c r="C10" s="6">
        <v>10000</v>
      </c>
      <c r="D10" s="7">
        <f>B10*C10</f>
        <v>60000</v>
      </c>
      <c r="E10" s="8"/>
      <c r="F10" s="8"/>
      <c r="G10" s="8">
        <f>E10*F10</f>
        <v>0</v>
      </c>
      <c r="H10" s="9">
        <f>D10+D11+G10</f>
        <v>4220000</v>
      </c>
      <c r="I10" s="10">
        <v>60000</v>
      </c>
      <c r="J10" s="10">
        <v>0</v>
      </c>
      <c r="K10" s="9">
        <f>I10+J10</f>
        <v>60000</v>
      </c>
      <c r="L10" s="9">
        <v>0</v>
      </c>
      <c r="M10" s="11"/>
    </row>
    <row r="11" spans="1:13" ht="24" customHeight="1">
      <c r="A11" s="5" t="s">
        <v>57</v>
      </c>
      <c r="B11" s="10">
        <v>160</v>
      </c>
      <c r="C11" s="10">
        <v>26000</v>
      </c>
      <c r="D11" s="8">
        <f>B11*C11</f>
        <v>4160000</v>
      </c>
      <c r="E11" s="10"/>
      <c r="F11" s="8"/>
      <c r="G11" s="11"/>
      <c r="H11" s="11"/>
      <c r="I11" s="11">
        <v>4160000</v>
      </c>
      <c r="J11" s="11"/>
      <c r="K11" s="9">
        <f>I11+J11</f>
        <v>4160000</v>
      </c>
      <c r="L11" s="11"/>
      <c r="M11" s="11"/>
    </row>
    <row r="12" spans="1:13" s="4" customFormat="1" ht="24" customHeight="1">
      <c r="A12" s="12" t="s">
        <v>40</v>
      </c>
      <c r="B12" s="13">
        <f>SUM(B10:B11)</f>
        <v>166</v>
      </c>
      <c r="C12" s="13"/>
      <c r="D12" s="13">
        <f>SUM(D10:D11)</f>
        <v>4220000</v>
      </c>
      <c r="E12" s="14"/>
      <c r="F12" s="14"/>
      <c r="G12" s="14">
        <f>SUM(G10:G11)</f>
        <v>0</v>
      </c>
      <c r="H12" s="13">
        <f>SUM(H10:H11)</f>
        <v>4220000</v>
      </c>
      <c r="I12" s="13">
        <f>SUM(I10)</f>
        <v>60000</v>
      </c>
      <c r="J12" s="13">
        <f>SUM(J10)</f>
        <v>0</v>
      </c>
      <c r="K12" s="13">
        <f>SUM(K10:K11)</f>
        <v>4220000</v>
      </c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64</v>
      </c>
    </row>
    <row r="15" spans="1:8" s="27" customFormat="1" ht="15" customHeight="1">
      <c r="A15" s="55" t="s">
        <v>59</v>
      </c>
      <c r="B15" s="55"/>
      <c r="C15" s="55"/>
      <c r="D15" s="55"/>
      <c r="E15" s="82" t="s">
        <v>84</v>
      </c>
      <c r="F15" s="82"/>
      <c r="G15" s="82"/>
      <c r="H15" s="55" t="s">
        <v>23</v>
      </c>
    </row>
    <row r="16" spans="1:8" s="27" customFormat="1" ht="15" customHeight="1">
      <c r="A16" s="55" t="s">
        <v>60</v>
      </c>
      <c r="B16" s="55"/>
      <c r="C16" s="55"/>
      <c r="D16" s="26" t="s">
        <v>52</v>
      </c>
      <c r="E16" s="57" t="s">
        <v>88</v>
      </c>
      <c r="F16" s="58"/>
      <c r="G16" s="26" t="s">
        <v>34</v>
      </c>
      <c r="H16" s="55"/>
    </row>
    <row r="17" spans="1:8" ht="41.25" customHeight="1">
      <c r="A17" s="16" t="s">
        <v>43</v>
      </c>
      <c r="B17" s="76" t="s">
        <v>0</v>
      </c>
      <c r="C17" s="77"/>
      <c r="D17" s="10">
        <v>1650000</v>
      </c>
      <c r="E17" s="47">
        <v>10000</v>
      </c>
      <c r="F17" s="48"/>
      <c r="G17" s="9" t="s">
        <v>62</v>
      </c>
      <c r="H17" s="11"/>
    </row>
    <row r="18" spans="1:8" ht="38.25" customHeight="1">
      <c r="A18" s="37" t="s">
        <v>82</v>
      </c>
      <c r="B18" s="49" t="s">
        <v>11</v>
      </c>
      <c r="C18" s="50"/>
      <c r="D18" s="10">
        <v>2528000</v>
      </c>
      <c r="E18" s="83">
        <v>32000</v>
      </c>
      <c r="F18" s="84"/>
      <c r="G18" s="11" t="s">
        <v>66</v>
      </c>
      <c r="H18" s="11"/>
    </row>
    <row r="19" spans="1:8" ht="26.25" customHeight="1">
      <c r="A19" s="17"/>
      <c r="B19" s="53"/>
      <c r="C19" s="54"/>
      <c r="D19" s="10"/>
      <c r="E19" s="51"/>
      <c r="F19" s="52"/>
      <c r="G19" s="11"/>
      <c r="H19" s="11"/>
    </row>
    <row r="20" spans="1:8" s="25" customFormat="1" ht="30" customHeight="1">
      <c r="A20" s="55" t="s">
        <v>40</v>
      </c>
      <c r="B20" s="55"/>
      <c r="C20" s="55"/>
      <c r="D20" s="28">
        <f>SUM(D17:D19)</f>
        <v>4178000</v>
      </c>
      <c r="E20" s="85">
        <f>E17+E18</f>
        <v>42000</v>
      </c>
      <c r="F20" s="86"/>
      <c r="G20" s="28"/>
      <c r="H20" s="29"/>
    </row>
    <row r="21" ht="15" customHeight="1"/>
    <row r="22" ht="15" customHeight="1">
      <c r="A22" s="18" t="s">
        <v>44</v>
      </c>
    </row>
    <row r="23" spans="1:13" s="25" customFormat="1" ht="19.5" customHeight="1">
      <c r="A23" s="26" t="s">
        <v>31</v>
      </c>
      <c r="B23" s="55" t="s">
        <v>65</v>
      </c>
      <c r="C23" s="55"/>
      <c r="D23" s="55" t="s">
        <v>46</v>
      </c>
      <c r="E23" s="55"/>
      <c r="F23" s="61" t="s">
        <v>37</v>
      </c>
      <c r="G23" s="61"/>
      <c r="H23" s="61"/>
      <c r="I23" s="55" t="s">
        <v>41</v>
      </c>
      <c r="J23" s="55"/>
      <c r="K23" s="55" t="s">
        <v>63</v>
      </c>
      <c r="L23" s="55"/>
      <c r="M23" s="55"/>
    </row>
    <row r="24" spans="1:13" ht="45.75" customHeight="1">
      <c r="A24" s="5" t="s">
        <v>22</v>
      </c>
      <c r="B24" s="62" t="s">
        <v>58</v>
      </c>
      <c r="C24" s="63"/>
      <c r="D24" s="97" t="s">
        <v>90</v>
      </c>
      <c r="E24" s="65"/>
      <c r="F24" s="66" t="s">
        <v>7</v>
      </c>
      <c r="G24" s="66"/>
      <c r="H24" s="66"/>
      <c r="I24" s="67" t="s">
        <v>83</v>
      </c>
      <c r="J24" s="67"/>
      <c r="K24" s="60"/>
      <c r="L24" s="60"/>
      <c r="M24" s="60"/>
    </row>
    <row r="25" ht="30" customHeight="1"/>
    <row r="26" ht="30" customHeight="1"/>
  </sheetData>
  <mergeCells count="35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B17:C17"/>
    <mergeCell ref="E17:F17"/>
    <mergeCell ref="B18:C18"/>
    <mergeCell ref="E18:F18"/>
    <mergeCell ref="B19:C19"/>
    <mergeCell ref="E19:F19"/>
    <mergeCell ref="K24:M24"/>
    <mergeCell ref="A20:C20"/>
    <mergeCell ref="E20:F20"/>
    <mergeCell ref="B23:C23"/>
    <mergeCell ref="D23:E23"/>
    <mergeCell ref="F23:H23"/>
    <mergeCell ref="I23:J23"/>
    <mergeCell ref="K23:M23"/>
    <mergeCell ref="D24:E24"/>
    <mergeCell ref="F24:H24"/>
    <mergeCell ref="B24:C24"/>
    <mergeCell ref="I24:J2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defaultGridColor="0" zoomScaleSheetLayoutView="75" colorId="22" workbookViewId="0" topLeftCell="A7">
      <selection activeCell="E19" sqref="E19:F19"/>
    </sheetView>
  </sheetViews>
  <sheetFormatPr defaultColWidth="8.88671875" defaultRowHeight="13.5"/>
  <cols>
    <col min="1" max="1" width="10.88671875" style="0" customWidth="1"/>
    <col min="2" max="2" width="10.77734375" style="0" customWidth="1"/>
    <col min="3" max="3" width="11.21484375" style="0" customWidth="1"/>
    <col min="4" max="4" width="12.88671875" style="0" customWidth="1"/>
    <col min="7" max="7" width="13.5546875" style="0" customWidth="1"/>
    <col min="8" max="8" width="13.21484375" style="0" customWidth="1"/>
    <col min="9" max="9" width="14.21484375" style="0" customWidth="1"/>
    <col min="10" max="11" width="11.88671875" style="0" customWidth="1"/>
  </cols>
  <sheetData>
    <row r="1" spans="1:14" s="1" customFormat="1" ht="30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5" customHeight="1"/>
    <row r="3" spans="1:2" ht="15" customHeight="1">
      <c r="A3" s="2" t="s">
        <v>47</v>
      </c>
      <c r="B3" s="3" t="s">
        <v>69</v>
      </c>
    </row>
    <row r="4" spans="1:2" ht="15" customHeight="1">
      <c r="A4" s="2" t="s">
        <v>50</v>
      </c>
      <c r="B4" s="3" t="s">
        <v>61</v>
      </c>
    </row>
    <row r="5" ht="15" customHeight="1"/>
    <row r="6" ht="15" customHeight="1">
      <c r="A6" s="3" t="s">
        <v>87</v>
      </c>
    </row>
    <row r="7" spans="1:13" s="25" customFormat="1" ht="15" customHeight="1">
      <c r="A7" s="55" t="s">
        <v>21</v>
      </c>
      <c r="B7" s="55" t="s">
        <v>25</v>
      </c>
      <c r="C7" s="55"/>
      <c r="D7" s="55"/>
      <c r="E7" s="55"/>
      <c r="F7" s="55"/>
      <c r="G7" s="55"/>
      <c r="H7" s="55"/>
      <c r="I7" s="55" t="s">
        <v>14</v>
      </c>
      <c r="J7" s="55"/>
      <c r="K7" s="55"/>
      <c r="L7" s="55" t="s">
        <v>49</v>
      </c>
      <c r="M7" s="55" t="s">
        <v>63</v>
      </c>
    </row>
    <row r="8" spans="1:13" s="25" customFormat="1" ht="15" customHeight="1">
      <c r="A8" s="55"/>
      <c r="B8" s="55" t="s">
        <v>36</v>
      </c>
      <c r="C8" s="55"/>
      <c r="D8" s="55"/>
      <c r="E8" s="55" t="s">
        <v>32</v>
      </c>
      <c r="F8" s="55"/>
      <c r="G8" s="55"/>
      <c r="H8" s="55" t="s">
        <v>20</v>
      </c>
      <c r="I8" s="55" t="s">
        <v>36</v>
      </c>
      <c r="J8" s="55" t="s">
        <v>32</v>
      </c>
      <c r="K8" s="55" t="s">
        <v>45</v>
      </c>
      <c r="L8" s="55"/>
      <c r="M8" s="55"/>
    </row>
    <row r="9" spans="1:13" s="25" customFormat="1" ht="15" customHeight="1">
      <c r="A9" s="55"/>
      <c r="B9" s="30" t="s">
        <v>15</v>
      </c>
      <c r="C9" s="30" t="s">
        <v>17</v>
      </c>
      <c r="D9" s="30" t="s">
        <v>24</v>
      </c>
      <c r="E9" s="30" t="s">
        <v>15</v>
      </c>
      <c r="F9" s="30" t="s">
        <v>17</v>
      </c>
      <c r="G9" s="30" t="s">
        <v>24</v>
      </c>
      <c r="H9" s="55"/>
      <c r="I9" s="55"/>
      <c r="J9" s="55"/>
      <c r="K9" s="55"/>
      <c r="L9" s="55"/>
      <c r="M9" s="55"/>
    </row>
    <row r="10" spans="1:13" ht="30" customHeight="1">
      <c r="A10" s="5" t="s">
        <v>56</v>
      </c>
      <c r="B10" s="6">
        <v>8</v>
      </c>
      <c r="C10" s="6">
        <v>14040</v>
      </c>
      <c r="D10" s="7">
        <f>B10*C10</f>
        <v>112320</v>
      </c>
      <c r="E10" s="8"/>
      <c r="F10" s="8"/>
      <c r="G10" s="8">
        <f>E10*F10</f>
        <v>0</v>
      </c>
      <c r="H10" s="9">
        <f>D10+D11+G10</f>
        <v>5847480</v>
      </c>
      <c r="I10" s="10">
        <v>112320</v>
      </c>
      <c r="J10" s="10">
        <v>0</v>
      </c>
      <c r="K10" s="9">
        <f>I10+J10</f>
        <v>112320</v>
      </c>
      <c r="L10" s="9">
        <v>0</v>
      </c>
      <c r="M10" s="11"/>
    </row>
    <row r="11" spans="1:13" ht="30" customHeight="1">
      <c r="A11" s="5" t="s">
        <v>57</v>
      </c>
      <c r="B11" s="10">
        <v>179</v>
      </c>
      <c r="C11" s="10">
        <v>32040</v>
      </c>
      <c r="D11" s="8">
        <f>B11*C11</f>
        <v>5735160</v>
      </c>
      <c r="E11" s="10"/>
      <c r="F11" s="8"/>
      <c r="G11" s="11"/>
      <c r="H11" s="11"/>
      <c r="I11" s="32">
        <v>5735160</v>
      </c>
      <c r="J11" s="11">
        <v>0</v>
      </c>
      <c r="K11" s="9">
        <f aca="true" t="shared" si="0" ref="K11:K12">I11+J11</f>
        <v>5735160</v>
      </c>
      <c r="L11" s="11"/>
      <c r="M11" s="11"/>
    </row>
    <row r="12" spans="1:13" s="4" customFormat="1" ht="30" customHeight="1">
      <c r="A12" s="12" t="s">
        <v>40</v>
      </c>
      <c r="B12" s="13"/>
      <c r="C12" s="13"/>
      <c r="D12" s="13">
        <f>SUM(D10:D11)</f>
        <v>5847480</v>
      </c>
      <c r="E12" s="14"/>
      <c r="F12" s="14"/>
      <c r="G12" s="14">
        <f>SUM(G10:G11)</f>
        <v>0</v>
      </c>
      <c r="H12" s="13">
        <f>SUM(H10:H11)</f>
        <v>5847480</v>
      </c>
      <c r="I12" s="13">
        <f>SUM(I10:I11)</f>
        <v>5847480</v>
      </c>
      <c r="J12" s="13">
        <f>SUM(J10:J11)</f>
        <v>0</v>
      </c>
      <c r="K12" s="9">
        <f t="shared" si="0"/>
        <v>5847480</v>
      </c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64</v>
      </c>
    </row>
    <row r="15" spans="1:8" s="27" customFormat="1" ht="15" customHeight="1">
      <c r="A15" s="55" t="s">
        <v>59</v>
      </c>
      <c r="B15" s="55"/>
      <c r="C15" s="55"/>
      <c r="D15" s="55"/>
      <c r="E15" s="82" t="s">
        <v>84</v>
      </c>
      <c r="F15" s="82"/>
      <c r="G15" s="82"/>
      <c r="H15" s="55" t="s">
        <v>23</v>
      </c>
    </row>
    <row r="16" spans="1:8" s="27" customFormat="1" ht="15" customHeight="1">
      <c r="A16" s="55" t="s">
        <v>60</v>
      </c>
      <c r="B16" s="55"/>
      <c r="C16" s="55"/>
      <c r="D16" s="26" t="s">
        <v>52</v>
      </c>
      <c r="E16" s="57" t="s">
        <v>88</v>
      </c>
      <c r="F16" s="58"/>
      <c r="G16" s="26" t="s">
        <v>34</v>
      </c>
      <c r="H16" s="55"/>
    </row>
    <row r="17" spans="1:8" ht="44.25" customHeight="1">
      <c r="A17" s="16" t="s">
        <v>43</v>
      </c>
      <c r="B17" s="76" t="s">
        <v>2</v>
      </c>
      <c r="C17" s="77"/>
      <c r="D17" s="10">
        <v>2203150</v>
      </c>
      <c r="E17" s="47">
        <v>1580</v>
      </c>
      <c r="F17" s="48"/>
      <c r="G17" s="9" t="s">
        <v>62</v>
      </c>
      <c r="H17" s="11"/>
    </row>
    <row r="18" spans="1:8" ht="54" customHeight="1">
      <c r="A18" s="37" t="s">
        <v>89</v>
      </c>
      <c r="B18" s="49" t="s">
        <v>78</v>
      </c>
      <c r="C18" s="50"/>
      <c r="D18" s="10">
        <v>3204000</v>
      </c>
      <c r="E18" s="75">
        <v>18000</v>
      </c>
      <c r="F18" s="52"/>
      <c r="G18" s="11" t="s">
        <v>30</v>
      </c>
      <c r="H18" s="11"/>
    </row>
    <row r="19" spans="1:8" ht="49.5" customHeight="1">
      <c r="A19" s="17" t="s">
        <v>16</v>
      </c>
      <c r="B19" s="53" t="s">
        <v>79</v>
      </c>
      <c r="C19" s="54"/>
      <c r="D19" s="10">
        <v>420000</v>
      </c>
      <c r="E19" s="51">
        <v>750</v>
      </c>
      <c r="F19" s="52"/>
      <c r="G19" s="9" t="s">
        <v>62</v>
      </c>
      <c r="H19" s="11"/>
    </row>
    <row r="20" spans="1:8" s="25" customFormat="1" ht="30" customHeight="1">
      <c r="A20" s="55" t="s">
        <v>40</v>
      </c>
      <c r="B20" s="55"/>
      <c r="C20" s="55"/>
      <c r="D20" s="28">
        <f>SUM(D17:D19)</f>
        <v>5827150</v>
      </c>
      <c r="E20" s="85">
        <f>K12-D20</f>
        <v>20330</v>
      </c>
      <c r="F20" s="86"/>
      <c r="G20" s="28" t="s">
        <v>12</v>
      </c>
      <c r="H20" s="29"/>
    </row>
    <row r="21" ht="15" customHeight="1"/>
    <row r="22" ht="15" customHeight="1">
      <c r="A22" s="18" t="s">
        <v>44</v>
      </c>
    </row>
    <row r="23" spans="1:13" s="25" customFormat="1" ht="19.5" customHeight="1">
      <c r="A23" s="26" t="s">
        <v>31</v>
      </c>
      <c r="B23" s="55" t="s">
        <v>65</v>
      </c>
      <c r="C23" s="55"/>
      <c r="D23" s="55" t="s">
        <v>46</v>
      </c>
      <c r="E23" s="55"/>
      <c r="F23" s="61" t="s">
        <v>37</v>
      </c>
      <c r="G23" s="61"/>
      <c r="H23" s="61"/>
      <c r="I23" s="55" t="s">
        <v>41</v>
      </c>
      <c r="J23" s="55"/>
      <c r="K23" s="55" t="s">
        <v>63</v>
      </c>
      <c r="L23" s="55"/>
      <c r="M23" s="55"/>
    </row>
    <row r="24" spans="1:13" ht="62.25" customHeight="1">
      <c r="A24" s="5" t="s">
        <v>22</v>
      </c>
      <c r="B24" s="87" t="s">
        <v>35</v>
      </c>
      <c r="C24" s="88"/>
      <c r="D24" s="97" t="s">
        <v>91</v>
      </c>
      <c r="E24" s="65"/>
      <c r="F24" s="66" t="s">
        <v>72</v>
      </c>
      <c r="G24" s="66"/>
      <c r="H24" s="66"/>
      <c r="I24" s="67" t="s">
        <v>83</v>
      </c>
      <c r="J24" s="67"/>
      <c r="K24" s="60"/>
      <c r="L24" s="60"/>
      <c r="M24" s="60"/>
    </row>
    <row r="25" ht="30" customHeight="1"/>
    <row r="26" ht="30" customHeight="1"/>
  </sheetData>
  <mergeCells count="35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E17:F17"/>
    <mergeCell ref="B18:C18"/>
    <mergeCell ref="E18:F18"/>
    <mergeCell ref="B19:C19"/>
    <mergeCell ref="E19:F19"/>
    <mergeCell ref="A20:C20"/>
    <mergeCell ref="E20:F20"/>
    <mergeCell ref="B23:C23"/>
    <mergeCell ref="D23:E23"/>
    <mergeCell ref="F23:H23"/>
    <mergeCell ref="I23:J23"/>
    <mergeCell ref="K23:M23"/>
    <mergeCell ref="B24:C24"/>
    <mergeCell ref="D24:E24"/>
    <mergeCell ref="K24:M24"/>
    <mergeCell ref="B17:C17"/>
    <mergeCell ref="F24:H24"/>
    <mergeCell ref="I24:J2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defaultGridColor="0" zoomScaleSheetLayoutView="75" colorId="22" workbookViewId="0" topLeftCell="A1">
      <selection activeCell="A25" sqref="A25:IV25"/>
    </sheetView>
  </sheetViews>
  <sheetFormatPr defaultColWidth="8.88671875" defaultRowHeight="13.5"/>
  <cols>
    <col min="1" max="1" width="11.88671875" style="0" customWidth="1"/>
    <col min="2" max="2" width="12.21484375" style="0" customWidth="1"/>
    <col min="3" max="3" width="11.77734375" style="0" customWidth="1"/>
    <col min="4" max="4" width="13.77734375" style="0" customWidth="1"/>
    <col min="7" max="7" width="11.10546875" style="0" customWidth="1"/>
    <col min="8" max="8" width="13.5546875" style="0" customWidth="1"/>
    <col min="9" max="9" width="11.6640625" style="0" customWidth="1"/>
    <col min="10" max="10" width="8.88671875" style="0" bestFit="1" customWidth="1"/>
    <col min="11" max="11" width="12.5546875" style="0" customWidth="1"/>
  </cols>
  <sheetData>
    <row r="1" spans="1:14" s="1" customFormat="1" ht="30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5" customHeight="1"/>
    <row r="3" spans="1:2" ht="15" customHeight="1">
      <c r="A3" s="2" t="s">
        <v>47</v>
      </c>
      <c r="B3" s="3"/>
    </row>
    <row r="4" spans="1:2" ht="15" customHeight="1">
      <c r="A4" s="2" t="s">
        <v>50</v>
      </c>
      <c r="B4" s="3"/>
    </row>
    <row r="5" ht="15" customHeight="1"/>
    <row r="6" ht="15" customHeight="1">
      <c r="A6" s="3" t="s">
        <v>87</v>
      </c>
    </row>
    <row r="7" spans="1:13" s="25" customFormat="1" ht="15" customHeight="1">
      <c r="A7" s="55" t="s">
        <v>21</v>
      </c>
      <c r="B7" s="55" t="s">
        <v>25</v>
      </c>
      <c r="C7" s="55"/>
      <c r="D7" s="55"/>
      <c r="E7" s="55"/>
      <c r="F7" s="55"/>
      <c r="G7" s="55"/>
      <c r="H7" s="55"/>
      <c r="I7" s="55" t="s">
        <v>14</v>
      </c>
      <c r="J7" s="55"/>
      <c r="K7" s="55"/>
      <c r="L7" s="55" t="s">
        <v>49</v>
      </c>
      <c r="M7" s="55" t="s">
        <v>63</v>
      </c>
    </row>
    <row r="8" spans="1:13" s="25" customFormat="1" ht="15" customHeight="1">
      <c r="A8" s="55"/>
      <c r="B8" s="55" t="s">
        <v>36</v>
      </c>
      <c r="C8" s="55"/>
      <c r="D8" s="55"/>
      <c r="E8" s="55" t="s">
        <v>32</v>
      </c>
      <c r="F8" s="55"/>
      <c r="G8" s="55"/>
      <c r="H8" s="55" t="s">
        <v>20</v>
      </c>
      <c r="I8" s="55" t="s">
        <v>36</v>
      </c>
      <c r="J8" s="55" t="s">
        <v>32</v>
      </c>
      <c r="K8" s="55" t="s">
        <v>45</v>
      </c>
      <c r="L8" s="55"/>
      <c r="M8" s="55"/>
    </row>
    <row r="9" spans="1:13" s="25" customFormat="1" ht="15" customHeight="1">
      <c r="A9" s="55"/>
      <c r="B9" s="30" t="s">
        <v>15</v>
      </c>
      <c r="C9" s="30" t="s">
        <v>17</v>
      </c>
      <c r="D9" s="30" t="s">
        <v>24</v>
      </c>
      <c r="E9" s="30" t="s">
        <v>15</v>
      </c>
      <c r="F9" s="30" t="s">
        <v>17</v>
      </c>
      <c r="G9" s="30" t="s">
        <v>24</v>
      </c>
      <c r="H9" s="55"/>
      <c r="I9" s="55"/>
      <c r="J9" s="55"/>
      <c r="K9" s="55"/>
      <c r="L9" s="55"/>
      <c r="M9" s="55"/>
    </row>
    <row r="10" spans="1:13" ht="30" customHeight="1">
      <c r="A10" s="5" t="s">
        <v>56</v>
      </c>
      <c r="B10" s="6">
        <v>0</v>
      </c>
      <c r="C10" s="6">
        <v>0</v>
      </c>
      <c r="D10" s="7">
        <f>B10*C10</f>
        <v>0</v>
      </c>
      <c r="E10" s="8"/>
      <c r="F10" s="8"/>
      <c r="G10" s="8">
        <f>E10*F10</f>
        <v>0</v>
      </c>
      <c r="H10" s="9"/>
      <c r="I10" s="10">
        <v>0</v>
      </c>
      <c r="J10" s="10">
        <v>0</v>
      </c>
      <c r="K10" s="9">
        <f>I10+J10</f>
        <v>0</v>
      </c>
      <c r="L10" s="9">
        <v>0</v>
      </c>
      <c r="M10" s="11"/>
    </row>
    <row r="11" spans="1:13" ht="30" customHeight="1">
      <c r="A11" s="5" t="s">
        <v>57</v>
      </c>
      <c r="B11" s="10"/>
      <c r="C11" s="10"/>
      <c r="D11" s="8"/>
      <c r="E11" s="10"/>
      <c r="F11" s="8"/>
      <c r="G11" s="11"/>
      <c r="H11" s="11"/>
      <c r="I11" s="8"/>
      <c r="J11" s="11"/>
      <c r="K11" s="9"/>
      <c r="L11" s="11"/>
      <c r="M11" s="11"/>
    </row>
    <row r="12" spans="1:13" s="4" customFormat="1" ht="30" customHeight="1">
      <c r="A12" s="12" t="s">
        <v>40</v>
      </c>
      <c r="B12" s="13">
        <f>SUM(B10:B11)</f>
        <v>0</v>
      </c>
      <c r="C12" s="13"/>
      <c r="D12" s="13">
        <f>SUM(D10:D11)</f>
        <v>0</v>
      </c>
      <c r="E12" s="14"/>
      <c r="F12" s="14"/>
      <c r="G12" s="14">
        <f>SUM(G10:G11)</f>
        <v>0</v>
      </c>
      <c r="H12" s="13">
        <f>SUM(H10:H11)</f>
        <v>0</v>
      </c>
      <c r="I12" s="13"/>
      <c r="J12" s="13"/>
      <c r="K12" s="9"/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64</v>
      </c>
    </row>
    <row r="15" spans="1:8" s="27" customFormat="1" ht="15" customHeight="1">
      <c r="A15" s="55" t="s">
        <v>59</v>
      </c>
      <c r="B15" s="55"/>
      <c r="C15" s="55"/>
      <c r="D15" s="55"/>
      <c r="E15" s="56" t="s">
        <v>84</v>
      </c>
      <c r="F15" s="56"/>
      <c r="G15" s="56"/>
      <c r="H15" s="55" t="s">
        <v>23</v>
      </c>
    </row>
    <row r="16" spans="1:8" s="27" customFormat="1" ht="15" customHeight="1">
      <c r="A16" s="55" t="s">
        <v>60</v>
      </c>
      <c r="B16" s="55"/>
      <c r="C16" s="55"/>
      <c r="D16" s="26" t="s">
        <v>52</v>
      </c>
      <c r="E16" s="57" t="s">
        <v>88</v>
      </c>
      <c r="F16" s="58"/>
      <c r="G16" s="26" t="s">
        <v>34</v>
      </c>
      <c r="H16" s="55"/>
    </row>
    <row r="17" spans="1:8" ht="41.25" customHeight="1">
      <c r="A17" s="16" t="s">
        <v>43</v>
      </c>
      <c r="B17" s="53"/>
      <c r="C17" s="54"/>
      <c r="D17" s="10"/>
      <c r="E17" s="89"/>
      <c r="F17" s="90"/>
      <c r="G17" s="9"/>
      <c r="H17" s="11"/>
    </row>
    <row r="18" spans="1:8" ht="38.25" customHeight="1">
      <c r="A18" s="17" t="s">
        <v>27</v>
      </c>
      <c r="B18" s="49"/>
      <c r="C18" s="50"/>
      <c r="D18" s="10"/>
      <c r="E18" s="75"/>
      <c r="F18" s="52"/>
      <c r="G18" s="11"/>
      <c r="H18" s="11"/>
    </row>
    <row r="19" spans="1:8" ht="26.25" customHeight="1">
      <c r="A19" s="17" t="s">
        <v>19</v>
      </c>
      <c r="B19" s="53"/>
      <c r="C19" s="54"/>
      <c r="D19" s="10"/>
      <c r="E19" s="91"/>
      <c r="F19" s="92"/>
      <c r="G19" s="93"/>
      <c r="H19" s="94"/>
    </row>
    <row r="20" spans="1:8" s="25" customFormat="1" ht="30" customHeight="1">
      <c r="A20" s="55" t="s">
        <v>40</v>
      </c>
      <c r="B20" s="55"/>
      <c r="C20" s="55"/>
      <c r="D20" s="28">
        <f>SUM(D17:D19)</f>
        <v>0</v>
      </c>
      <c r="E20" s="85">
        <f>K12-D20</f>
        <v>0</v>
      </c>
      <c r="F20" s="86"/>
      <c r="G20" s="28"/>
      <c r="H20" s="29"/>
    </row>
    <row r="21" ht="15" customHeight="1"/>
    <row r="22" ht="15" customHeight="1">
      <c r="A22" s="18" t="s">
        <v>44</v>
      </c>
    </row>
    <row r="23" spans="1:13" s="25" customFormat="1" ht="19.5" customHeight="1">
      <c r="A23" s="26" t="s">
        <v>31</v>
      </c>
      <c r="B23" s="55" t="s">
        <v>65</v>
      </c>
      <c r="C23" s="55"/>
      <c r="D23" s="55" t="s">
        <v>46</v>
      </c>
      <c r="E23" s="55"/>
      <c r="F23" s="61" t="s">
        <v>37</v>
      </c>
      <c r="G23" s="61"/>
      <c r="H23" s="61"/>
      <c r="I23" s="55" t="s">
        <v>41</v>
      </c>
      <c r="J23" s="55"/>
      <c r="K23" s="55" t="s">
        <v>63</v>
      </c>
      <c r="L23" s="55"/>
      <c r="M23" s="55"/>
    </row>
    <row r="24" spans="1:13" ht="45.75" customHeight="1">
      <c r="A24" s="34" t="s">
        <v>22</v>
      </c>
      <c r="B24" s="62"/>
      <c r="C24" s="63"/>
      <c r="D24" s="64"/>
      <c r="E24" s="65"/>
      <c r="F24" s="66"/>
      <c r="G24" s="66"/>
      <c r="H24" s="66"/>
      <c r="I24" s="67"/>
      <c r="J24" s="67"/>
      <c r="K24" s="60"/>
      <c r="L24" s="60"/>
      <c r="M24" s="60"/>
    </row>
    <row r="25" ht="30" customHeight="1"/>
    <row r="26" ht="30" customHeight="1"/>
  </sheetData>
  <mergeCells count="36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B17:C17"/>
    <mergeCell ref="E17:F17"/>
    <mergeCell ref="B18:C18"/>
    <mergeCell ref="E18:F18"/>
    <mergeCell ref="B19:C19"/>
    <mergeCell ref="E19:F19"/>
    <mergeCell ref="K24:M24"/>
    <mergeCell ref="A20:C20"/>
    <mergeCell ref="E20:F20"/>
    <mergeCell ref="B23:C23"/>
    <mergeCell ref="D23:E23"/>
    <mergeCell ref="F23:H23"/>
    <mergeCell ref="I23:J23"/>
    <mergeCell ref="K23:M23"/>
    <mergeCell ref="D24:E24"/>
    <mergeCell ref="F24:H24"/>
    <mergeCell ref="B24:C24"/>
    <mergeCell ref="G19:H19"/>
    <mergeCell ref="I24:J2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defaultGridColor="0" zoomScaleSheetLayoutView="75" colorId="22" workbookViewId="0" topLeftCell="A7">
      <selection activeCell="J19" sqref="J19"/>
    </sheetView>
  </sheetViews>
  <sheetFormatPr defaultColWidth="8.88671875" defaultRowHeight="13.5"/>
  <cols>
    <col min="1" max="1" width="11.21484375" style="0" customWidth="1"/>
    <col min="2" max="2" width="10.88671875" style="0" customWidth="1"/>
    <col min="3" max="3" width="11.4453125" style="0" customWidth="1"/>
    <col min="4" max="4" width="12.10546875" style="0" customWidth="1"/>
    <col min="7" max="7" width="11.4453125" style="0" customWidth="1"/>
    <col min="9" max="9" width="11.3359375" style="0" customWidth="1"/>
    <col min="10" max="10" width="11.4453125" style="0" customWidth="1"/>
    <col min="11" max="11" width="12.4453125" style="0" customWidth="1"/>
  </cols>
  <sheetData>
    <row r="1" spans="1:14" s="1" customFormat="1" ht="30" customHeight="1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5" customHeight="1"/>
    <row r="3" spans="1:2" ht="15" customHeight="1">
      <c r="A3" s="2" t="s">
        <v>38</v>
      </c>
      <c r="B3" s="3" t="s">
        <v>70</v>
      </c>
    </row>
    <row r="4" spans="1:2" ht="15" customHeight="1">
      <c r="A4" s="2" t="s">
        <v>29</v>
      </c>
      <c r="B4" s="3" t="s">
        <v>48</v>
      </c>
    </row>
    <row r="5" ht="15" customHeight="1"/>
    <row r="6" ht="15" customHeight="1">
      <c r="A6" s="3" t="s">
        <v>87</v>
      </c>
    </row>
    <row r="7" spans="1:13" s="25" customFormat="1" ht="15" customHeight="1">
      <c r="A7" s="55" t="s">
        <v>21</v>
      </c>
      <c r="B7" s="55" t="s">
        <v>25</v>
      </c>
      <c r="C7" s="55"/>
      <c r="D7" s="55"/>
      <c r="E7" s="55"/>
      <c r="F7" s="55"/>
      <c r="G7" s="55"/>
      <c r="H7" s="55"/>
      <c r="I7" s="55" t="s">
        <v>14</v>
      </c>
      <c r="J7" s="55"/>
      <c r="K7" s="55"/>
      <c r="L7" s="55" t="s">
        <v>49</v>
      </c>
      <c r="M7" s="55" t="s">
        <v>63</v>
      </c>
    </row>
    <row r="8" spans="1:13" s="25" customFormat="1" ht="15" customHeight="1">
      <c r="A8" s="55"/>
      <c r="B8" s="55" t="s">
        <v>36</v>
      </c>
      <c r="C8" s="55"/>
      <c r="D8" s="55"/>
      <c r="E8" s="55" t="s">
        <v>32</v>
      </c>
      <c r="F8" s="55"/>
      <c r="G8" s="55"/>
      <c r="H8" s="55" t="s">
        <v>20</v>
      </c>
      <c r="I8" s="55" t="s">
        <v>36</v>
      </c>
      <c r="J8" s="55" t="s">
        <v>32</v>
      </c>
      <c r="K8" s="55" t="s">
        <v>45</v>
      </c>
      <c r="L8" s="55"/>
      <c r="M8" s="55"/>
    </row>
    <row r="9" spans="1:13" s="25" customFormat="1" ht="15" customHeight="1">
      <c r="A9" s="55"/>
      <c r="B9" s="31" t="s">
        <v>15</v>
      </c>
      <c r="C9" s="31" t="s">
        <v>17</v>
      </c>
      <c r="D9" s="31" t="s">
        <v>24</v>
      </c>
      <c r="E9" s="31" t="s">
        <v>15</v>
      </c>
      <c r="F9" s="31" t="s">
        <v>17</v>
      </c>
      <c r="G9" s="31" t="s">
        <v>24</v>
      </c>
      <c r="H9" s="55"/>
      <c r="I9" s="55"/>
      <c r="J9" s="55"/>
      <c r="K9" s="55"/>
      <c r="L9" s="55"/>
      <c r="M9" s="55"/>
    </row>
    <row r="10" spans="1:13" ht="30" customHeight="1">
      <c r="A10" s="5" t="s">
        <v>56</v>
      </c>
      <c r="B10" s="6"/>
      <c r="C10" s="6"/>
      <c r="D10" s="7">
        <f>B10*C10</f>
        <v>0</v>
      </c>
      <c r="E10" s="8"/>
      <c r="F10" s="8"/>
      <c r="G10" s="8">
        <f>E10*F10</f>
        <v>0</v>
      </c>
      <c r="H10" s="9"/>
      <c r="I10" s="10"/>
      <c r="J10" s="10"/>
      <c r="K10" s="9">
        <f>SUM(I10:J10)</f>
        <v>0</v>
      </c>
      <c r="L10" s="9">
        <v>0</v>
      </c>
      <c r="M10" s="11"/>
    </row>
    <row r="11" spans="1:13" ht="30" customHeight="1">
      <c r="A11" s="5" t="s">
        <v>57</v>
      </c>
      <c r="B11" s="10">
        <v>176</v>
      </c>
      <c r="C11" s="10">
        <v>13200</v>
      </c>
      <c r="D11" s="8">
        <f>B11*C11</f>
        <v>2323200</v>
      </c>
      <c r="E11" s="10"/>
      <c r="F11" s="8"/>
      <c r="G11" s="11"/>
      <c r="H11" s="11"/>
      <c r="I11" s="32">
        <v>2323200</v>
      </c>
      <c r="J11" s="9">
        <v>0</v>
      </c>
      <c r="K11" s="9">
        <f>SUM(I11:J11)</f>
        <v>2323200</v>
      </c>
      <c r="L11" s="9"/>
      <c r="M11" s="11"/>
    </row>
    <row r="12" spans="1:13" s="4" customFormat="1" ht="30" customHeight="1">
      <c r="A12" s="12" t="s">
        <v>40</v>
      </c>
      <c r="B12" s="13"/>
      <c r="C12" s="13"/>
      <c r="D12" s="13">
        <f>SUM(D10:D11)</f>
        <v>2323200</v>
      </c>
      <c r="E12" s="14"/>
      <c r="F12" s="14"/>
      <c r="G12" s="14">
        <f>SUM(G10:G11)</f>
        <v>0</v>
      </c>
      <c r="H12" s="13">
        <f>SUM(H10:H11)</f>
        <v>0</v>
      </c>
      <c r="I12" s="13">
        <f>SUM(I10:I11)</f>
        <v>2323200</v>
      </c>
      <c r="J12" s="13">
        <f aca="true" t="shared" si="0" ref="J12:K12">SUM(J10:J11)</f>
        <v>0</v>
      </c>
      <c r="K12" s="13">
        <f t="shared" si="0"/>
        <v>2323200</v>
      </c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64</v>
      </c>
    </row>
    <row r="15" spans="1:8" s="27" customFormat="1" ht="15" customHeight="1">
      <c r="A15" s="55" t="s">
        <v>59</v>
      </c>
      <c r="B15" s="55"/>
      <c r="C15" s="55"/>
      <c r="D15" s="55"/>
      <c r="E15" s="56" t="s">
        <v>84</v>
      </c>
      <c r="F15" s="56"/>
      <c r="G15" s="56"/>
      <c r="H15" s="55" t="s">
        <v>23</v>
      </c>
    </row>
    <row r="16" spans="1:8" s="27" customFormat="1" ht="15" customHeight="1">
      <c r="A16" s="55" t="s">
        <v>60</v>
      </c>
      <c r="B16" s="55"/>
      <c r="C16" s="55"/>
      <c r="D16" s="31" t="s">
        <v>52</v>
      </c>
      <c r="E16" s="57" t="s">
        <v>88</v>
      </c>
      <c r="F16" s="58"/>
      <c r="G16" s="31" t="s">
        <v>34</v>
      </c>
      <c r="H16" s="55"/>
    </row>
    <row r="17" spans="1:8" ht="44.25" customHeight="1">
      <c r="A17" s="16" t="s">
        <v>43</v>
      </c>
      <c r="B17" s="76" t="s">
        <v>68</v>
      </c>
      <c r="C17" s="77"/>
      <c r="D17" s="42">
        <v>2322000</v>
      </c>
      <c r="E17" s="47">
        <v>1200</v>
      </c>
      <c r="F17" s="48"/>
      <c r="G17" s="9"/>
      <c r="H17" s="11"/>
    </row>
    <row r="18" spans="1:8" ht="28.5" customHeight="1">
      <c r="A18" s="17" t="s">
        <v>27</v>
      </c>
      <c r="B18" s="49"/>
      <c r="C18" s="50"/>
      <c r="D18" s="10">
        <v>0</v>
      </c>
      <c r="E18" s="95">
        <v>0</v>
      </c>
      <c r="F18" s="96"/>
      <c r="G18" s="11"/>
      <c r="H18" s="11"/>
    </row>
    <row r="19" spans="1:8" ht="28.5" customHeight="1">
      <c r="A19" s="17" t="s">
        <v>53</v>
      </c>
      <c r="B19" s="76"/>
      <c r="C19" s="77"/>
      <c r="D19" s="10">
        <v>0</v>
      </c>
      <c r="E19" s="95">
        <v>0</v>
      </c>
      <c r="F19" s="96"/>
      <c r="G19" s="11"/>
      <c r="H19" s="11"/>
    </row>
    <row r="20" spans="1:8" s="25" customFormat="1" ht="30" customHeight="1">
      <c r="A20" s="55" t="s">
        <v>40</v>
      </c>
      <c r="B20" s="55"/>
      <c r="C20" s="55"/>
      <c r="D20" s="43">
        <f>SUM(D17:D19)</f>
        <v>2322000</v>
      </c>
      <c r="E20" s="45">
        <f>E17+E18+E19</f>
        <v>1200</v>
      </c>
      <c r="F20" s="46"/>
      <c r="G20" s="43" t="s">
        <v>85</v>
      </c>
      <c r="H20" s="29"/>
    </row>
    <row r="21" ht="15" customHeight="1"/>
    <row r="22" ht="15" customHeight="1">
      <c r="A22" s="18" t="s">
        <v>44</v>
      </c>
    </row>
    <row r="23" spans="1:13" s="25" customFormat="1" ht="19.5" customHeight="1">
      <c r="A23" s="26" t="s">
        <v>31</v>
      </c>
      <c r="B23" s="55" t="s">
        <v>65</v>
      </c>
      <c r="C23" s="55"/>
      <c r="D23" s="55" t="s">
        <v>46</v>
      </c>
      <c r="E23" s="55"/>
      <c r="F23" s="61" t="s">
        <v>37</v>
      </c>
      <c r="G23" s="61"/>
      <c r="H23" s="61"/>
      <c r="I23" s="55" t="s">
        <v>41</v>
      </c>
      <c r="J23" s="55"/>
      <c r="K23" s="55" t="s">
        <v>63</v>
      </c>
      <c r="L23" s="55"/>
      <c r="M23" s="55"/>
    </row>
    <row r="24" spans="1:13" ht="49.5" customHeight="1">
      <c r="A24" s="5" t="s">
        <v>22</v>
      </c>
      <c r="B24" s="62" t="s">
        <v>58</v>
      </c>
      <c r="C24" s="63"/>
      <c r="D24" s="64" t="s">
        <v>6</v>
      </c>
      <c r="E24" s="65"/>
      <c r="F24" s="66" t="s">
        <v>4</v>
      </c>
      <c r="G24" s="66"/>
      <c r="H24" s="66"/>
      <c r="I24" s="67" t="s">
        <v>83</v>
      </c>
      <c r="J24" s="67"/>
      <c r="K24" s="60"/>
      <c r="L24" s="60"/>
      <c r="M24" s="60"/>
    </row>
    <row r="25" ht="30" customHeight="1"/>
    <row r="26" ht="30" customHeight="1"/>
  </sheetData>
  <mergeCells count="35">
    <mergeCell ref="K23:M23"/>
    <mergeCell ref="B24:C24"/>
    <mergeCell ref="D24:E24"/>
    <mergeCell ref="K24:M24"/>
    <mergeCell ref="A20:C20"/>
    <mergeCell ref="E20:F20"/>
    <mergeCell ref="B23:C23"/>
    <mergeCell ref="D23:E23"/>
    <mergeCell ref="F23:H23"/>
    <mergeCell ref="I23:J23"/>
    <mergeCell ref="E17:F17"/>
    <mergeCell ref="B18:C18"/>
    <mergeCell ref="E18:F18"/>
    <mergeCell ref="B19:C19"/>
    <mergeCell ref="E19:F19"/>
    <mergeCell ref="J8:J9"/>
    <mergeCell ref="K8:K9"/>
    <mergeCell ref="A15:D15"/>
    <mergeCell ref="E15:G15"/>
    <mergeCell ref="H15:H16"/>
    <mergeCell ref="A16:C16"/>
    <mergeCell ref="E16:F16"/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B17:C17"/>
    <mergeCell ref="F24:H24"/>
    <mergeCell ref="I24:J2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defaultGridColor="0" zoomScaleSheetLayoutView="75" colorId="22" workbookViewId="0" topLeftCell="A13">
      <selection activeCell="I17" sqref="I17"/>
    </sheetView>
  </sheetViews>
  <sheetFormatPr defaultColWidth="8.88671875" defaultRowHeight="13.5"/>
  <cols>
    <col min="2" max="3" width="10.88671875" style="0" customWidth="1"/>
    <col min="4" max="4" width="14.99609375" style="0" customWidth="1"/>
    <col min="7" max="7" width="15.3359375" style="0" customWidth="1"/>
    <col min="9" max="9" width="12.3359375" style="0" customWidth="1"/>
    <col min="10" max="10" width="10.4453125" style="0" customWidth="1"/>
    <col min="11" max="11" width="13.3359375" style="0" customWidth="1"/>
    <col min="12" max="12" width="8.88671875" style="0" bestFit="1" customWidth="1"/>
  </cols>
  <sheetData>
    <row r="1" spans="1:14" s="1" customFormat="1" ht="30" customHeight="1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5" customHeight="1"/>
    <row r="3" spans="1:2" ht="15" customHeight="1">
      <c r="A3" s="2" t="s">
        <v>47</v>
      </c>
      <c r="B3" s="3" t="s">
        <v>9</v>
      </c>
    </row>
    <row r="4" spans="1:2" ht="15" customHeight="1">
      <c r="A4" s="2" t="s">
        <v>50</v>
      </c>
      <c r="B4" s="3" t="s">
        <v>55</v>
      </c>
    </row>
    <row r="5" ht="15" customHeight="1"/>
    <row r="6" ht="15" customHeight="1">
      <c r="A6" s="3" t="s">
        <v>87</v>
      </c>
    </row>
    <row r="7" spans="1:13" s="25" customFormat="1" ht="15" customHeight="1">
      <c r="A7" s="55" t="s">
        <v>21</v>
      </c>
      <c r="B7" s="55" t="s">
        <v>25</v>
      </c>
      <c r="C7" s="55"/>
      <c r="D7" s="55"/>
      <c r="E7" s="55"/>
      <c r="F7" s="55"/>
      <c r="G7" s="55"/>
      <c r="H7" s="55"/>
      <c r="I7" s="55" t="s">
        <v>14</v>
      </c>
      <c r="J7" s="55"/>
      <c r="K7" s="55"/>
      <c r="L7" s="55" t="s">
        <v>49</v>
      </c>
      <c r="M7" s="55" t="s">
        <v>63</v>
      </c>
    </row>
    <row r="8" spans="1:13" s="25" customFormat="1" ht="15" customHeight="1">
      <c r="A8" s="55"/>
      <c r="B8" s="55" t="s">
        <v>36</v>
      </c>
      <c r="C8" s="55"/>
      <c r="D8" s="55"/>
      <c r="E8" s="55" t="s">
        <v>32</v>
      </c>
      <c r="F8" s="55"/>
      <c r="G8" s="55"/>
      <c r="H8" s="55" t="s">
        <v>20</v>
      </c>
      <c r="I8" s="55" t="s">
        <v>36</v>
      </c>
      <c r="J8" s="55" t="s">
        <v>32</v>
      </c>
      <c r="K8" s="55" t="s">
        <v>45</v>
      </c>
      <c r="L8" s="55"/>
      <c r="M8" s="55"/>
    </row>
    <row r="9" spans="1:13" s="25" customFormat="1" ht="15" customHeight="1">
      <c r="A9" s="55"/>
      <c r="B9" s="26" t="s">
        <v>15</v>
      </c>
      <c r="C9" s="33" t="s">
        <v>17</v>
      </c>
      <c r="D9" s="33" t="s">
        <v>24</v>
      </c>
      <c r="E9" s="33" t="s">
        <v>15</v>
      </c>
      <c r="F9" s="33" t="s">
        <v>17</v>
      </c>
      <c r="G9" s="33" t="s">
        <v>24</v>
      </c>
      <c r="H9" s="55"/>
      <c r="I9" s="55"/>
      <c r="J9" s="55"/>
      <c r="K9" s="55"/>
      <c r="L9" s="55"/>
      <c r="M9" s="55"/>
    </row>
    <row r="10" spans="1:13" ht="30" customHeight="1">
      <c r="A10" s="38" t="s">
        <v>56</v>
      </c>
      <c r="B10" s="6">
        <v>6</v>
      </c>
      <c r="C10" s="6">
        <v>12290</v>
      </c>
      <c r="D10" s="7">
        <f>B10*C10</f>
        <v>73740</v>
      </c>
      <c r="E10" s="8"/>
      <c r="F10" s="8"/>
      <c r="G10" s="8"/>
      <c r="H10" s="9"/>
      <c r="I10" s="10">
        <v>73740</v>
      </c>
      <c r="J10" s="10">
        <v>0</v>
      </c>
      <c r="K10" s="9">
        <f>I10+J10</f>
        <v>73740</v>
      </c>
      <c r="L10" s="9">
        <v>0</v>
      </c>
      <c r="M10" s="11"/>
    </row>
    <row r="11" spans="1:13" ht="30" customHeight="1">
      <c r="A11" s="5" t="s">
        <v>57</v>
      </c>
      <c r="B11" s="10">
        <v>153</v>
      </c>
      <c r="C11" s="10">
        <v>36290</v>
      </c>
      <c r="D11" s="7">
        <f>B11*C11</f>
        <v>5552370</v>
      </c>
      <c r="E11" s="10"/>
      <c r="F11" s="8"/>
      <c r="G11" s="11"/>
      <c r="H11" s="11"/>
      <c r="I11" s="32">
        <v>5552370</v>
      </c>
      <c r="J11" s="10">
        <v>0</v>
      </c>
      <c r="K11" s="9">
        <f>I11+J11</f>
        <v>5552370</v>
      </c>
      <c r="L11" s="11">
        <v>0</v>
      </c>
      <c r="M11" s="11"/>
    </row>
    <row r="12" spans="1:13" s="4" customFormat="1" ht="30" customHeight="1">
      <c r="A12" s="12" t="s">
        <v>40</v>
      </c>
      <c r="B12" s="13"/>
      <c r="C12" s="13"/>
      <c r="D12" s="13">
        <f>D10+D11</f>
        <v>5626110</v>
      </c>
      <c r="E12" s="14"/>
      <c r="F12" s="14"/>
      <c r="G12" s="14"/>
      <c r="H12" s="13"/>
      <c r="I12" s="13"/>
      <c r="J12" s="13"/>
      <c r="K12" s="13">
        <f>K10+K11</f>
        <v>5626110</v>
      </c>
      <c r="L12" s="13">
        <v>0</v>
      </c>
      <c r="M12" s="15"/>
    </row>
    <row r="13" ht="15" customHeight="1">
      <c r="B13" s="3"/>
    </row>
    <row r="14" ht="15" customHeight="1">
      <c r="A14" s="3" t="s">
        <v>64</v>
      </c>
    </row>
    <row r="15" spans="1:8" s="27" customFormat="1" ht="15" customHeight="1">
      <c r="A15" s="55" t="s">
        <v>59</v>
      </c>
      <c r="B15" s="55"/>
      <c r="C15" s="55"/>
      <c r="D15" s="55"/>
      <c r="E15" s="56" t="s">
        <v>84</v>
      </c>
      <c r="F15" s="56"/>
      <c r="G15" s="56"/>
      <c r="H15" s="55" t="s">
        <v>23</v>
      </c>
    </row>
    <row r="16" spans="1:8" s="27" customFormat="1" ht="15" customHeight="1">
      <c r="A16" s="55" t="s">
        <v>60</v>
      </c>
      <c r="B16" s="55"/>
      <c r="C16" s="55"/>
      <c r="D16" s="33" t="s">
        <v>52</v>
      </c>
      <c r="E16" s="57" t="s">
        <v>88</v>
      </c>
      <c r="F16" s="58"/>
      <c r="G16" s="33" t="s">
        <v>34</v>
      </c>
      <c r="H16" s="55"/>
    </row>
    <row r="17" spans="1:8" ht="44.25" customHeight="1">
      <c r="A17" s="16" t="s">
        <v>43</v>
      </c>
      <c r="B17" s="53" t="s">
        <v>67</v>
      </c>
      <c r="C17" s="54"/>
      <c r="D17" s="10">
        <v>1940230</v>
      </c>
      <c r="E17" s="47">
        <v>13880</v>
      </c>
      <c r="F17" s="48"/>
      <c r="G17" s="9" t="s">
        <v>62</v>
      </c>
      <c r="H17" s="11"/>
    </row>
    <row r="18" spans="1:8" ht="69.75" customHeight="1">
      <c r="A18" s="17" t="s">
        <v>19</v>
      </c>
      <c r="B18" s="49" t="s">
        <v>13</v>
      </c>
      <c r="C18" s="50"/>
      <c r="D18" s="10">
        <v>3672000</v>
      </c>
      <c r="E18" s="51">
        <v>0</v>
      </c>
      <c r="F18" s="52"/>
      <c r="G18" s="11"/>
      <c r="H18" s="11"/>
    </row>
    <row r="19" spans="1:8" ht="49.5" customHeight="1">
      <c r="A19" s="17" t="s">
        <v>18</v>
      </c>
      <c r="B19" s="53"/>
      <c r="C19" s="54"/>
      <c r="D19" s="10">
        <v>0</v>
      </c>
      <c r="E19" s="51"/>
      <c r="F19" s="52"/>
      <c r="G19" s="11"/>
      <c r="H19" s="11"/>
    </row>
    <row r="20" spans="1:8" s="25" customFormat="1" ht="30" customHeight="1">
      <c r="A20" s="44" t="s">
        <v>40</v>
      </c>
      <c r="B20" s="44"/>
      <c r="C20" s="44"/>
      <c r="D20" s="43">
        <f>D17+D18+D19</f>
        <v>5612230</v>
      </c>
      <c r="E20" s="45">
        <f>E17+E18+E19</f>
        <v>13880</v>
      </c>
      <c r="F20" s="46"/>
      <c r="G20" s="43" t="s">
        <v>62</v>
      </c>
      <c r="H20" s="29"/>
    </row>
    <row r="21" ht="15" customHeight="1"/>
    <row r="22" ht="15" customHeight="1">
      <c r="A22" s="18" t="s">
        <v>44</v>
      </c>
    </row>
    <row r="23" spans="1:13" s="25" customFormat="1" ht="19.5" customHeight="1">
      <c r="A23" s="26" t="s">
        <v>31</v>
      </c>
      <c r="B23" s="55" t="s">
        <v>65</v>
      </c>
      <c r="C23" s="55"/>
      <c r="D23" s="55" t="s">
        <v>46</v>
      </c>
      <c r="E23" s="55"/>
      <c r="F23" s="61" t="s">
        <v>37</v>
      </c>
      <c r="G23" s="61"/>
      <c r="H23" s="61"/>
      <c r="I23" s="55" t="s">
        <v>41</v>
      </c>
      <c r="J23" s="55"/>
      <c r="K23" s="55" t="s">
        <v>63</v>
      </c>
      <c r="L23" s="55"/>
      <c r="M23" s="55"/>
    </row>
    <row r="24" spans="1:13" ht="45.75" customHeight="1">
      <c r="A24" s="5" t="s">
        <v>22</v>
      </c>
      <c r="B24" s="62" t="s">
        <v>58</v>
      </c>
      <c r="C24" s="63"/>
      <c r="D24" s="64" t="s">
        <v>73</v>
      </c>
      <c r="E24" s="65"/>
      <c r="F24" s="66" t="s">
        <v>3</v>
      </c>
      <c r="G24" s="66"/>
      <c r="H24" s="66"/>
      <c r="I24" s="67" t="s">
        <v>83</v>
      </c>
      <c r="J24" s="67"/>
      <c r="K24" s="60"/>
      <c r="L24" s="60"/>
      <c r="M24" s="60"/>
    </row>
    <row r="25" ht="30" customHeight="1"/>
    <row r="26" ht="30" customHeight="1"/>
  </sheetData>
  <mergeCells count="35">
    <mergeCell ref="A20:C20"/>
    <mergeCell ref="E20:F20"/>
    <mergeCell ref="E17:F17"/>
    <mergeCell ref="B18:C18"/>
    <mergeCell ref="E18:F18"/>
    <mergeCell ref="B19:C19"/>
    <mergeCell ref="E19:F19"/>
    <mergeCell ref="J8:J9"/>
    <mergeCell ref="K8:K9"/>
    <mergeCell ref="A15:D15"/>
    <mergeCell ref="E15:G15"/>
    <mergeCell ref="H15:H16"/>
    <mergeCell ref="A16:C16"/>
    <mergeCell ref="E16:F16"/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K24:M24"/>
    <mergeCell ref="B23:C23"/>
    <mergeCell ref="D23:E23"/>
    <mergeCell ref="F23:H23"/>
    <mergeCell ref="I23:J23"/>
    <mergeCell ref="K23:M23"/>
    <mergeCell ref="B24:C24"/>
    <mergeCell ref="D24:E24"/>
    <mergeCell ref="B17:C17"/>
    <mergeCell ref="F24:H24"/>
    <mergeCell ref="I24:J2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